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15480" windowHeight="11640" activeTab="0"/>
  </bookViews>
  <sheets>
    <sheet name="6мес2011" sheetId="1" r:id="rId1"/>
  </sheets>
  <definedNames/>
  <calcPr fullCalcOnLoad="1"/>
</workbook>
</file>

<file path=xl/sharedStrings.xml><?xml version="1.0" encoding="utf-8"?>
<sst xmlns="http://schemas.openxmlformats.org/spreadsheetml/2006/main" count="279" uniqueCount="226">
  <si>
    <t>ДОХОДЫ</t>
  </si>
  <si>
    <t>бюджета  г.Черногорска</t>
  </si>
  <si>
    <t>КОД</t>
  </si>
  <si>
    <t xml:space="preserve">    План</t>
  </si>
  <si>
    <t>НАЛОГИ НА  ПРИБЫЛЬ, ДОХОДЫ</t>
  </si>
  <si>
    <t>Налог на прибыль организаций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</si>
  <si>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</si>
  <si>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</si>
  <si>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НАЛОГИ НА СОВОКУПНЫЙ ДОХОД</t>
  </si>
  <si>
    <t>Единый 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</si>
  <si>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</si>
  <si>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</si>
  <si>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</si>
  <si>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</si>
  <si>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 в границах городских округов</t>
  </si>
  <si>
    <t>ГОСУДАРСТВЕННАЯ ПОШЛИНА, СБОРЫ</t>
  </si>
  <si>
    <t>Задолженность по отмененным налогам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</si>
  <si>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</si>
  <si>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</si>
  <si>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</si>
  <si>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</si>
  <si>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</si>
  <si>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</si>
  <si>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движения.</t>
  </si>
  <si>
    <t>ВСЕГО  ДОХОДОВ  ОТ  НАЛОГОПЛАТЕЛЬЩИКОВ</t>
  </si>
  <si>
    <t>Прочие безвозмездные поступления</t>
  </si>
  <si>
    <t xml:space="preserve">       НАИМЕНОВАНИЕ</t>
  </si>
  <si>
    <t xml:space="preserve">              000</t>
  </si>
  <si>
    <t>1 01 01012 02 0000 110</t>
  </si>
  <si>
    <t>1 01 0100000 0000 110</t>
  </si>
  <si>
    <t>1 01 02000 01 0000 110</t>
  </si>
  <si>
    <t>1 01 02010 01 0000 110</t>
  </si>
  <si>
    <t>1 01 02021 01 0000 110</t>
  </si>
  <si>
    <t>1 01 02022 01 0000 110</t>
  </si>
  <si>
    <t>1 01 02040 01 0000 110</t>
  </si>
  <si>
    <t>1 05 01000 01 0000 110</t>
  </si>
  <si>
    <t>1 05 01010 01 0000 110</t>
  </si>
  <si>
    <t>1 05 01020 01 0000 110</t>
  </si>
  <si>
    <t>1 06 01020 04 0000 110</t>
  </si>
  <si>
    <t>1 00 00000 00 0000 000</t>
  </si>
  <si>
    <t>1 01 00000 00 0000 000</t>
  </si>
  <si>
    <t>1 06 00000 00 0000 000</t>
  </si>
  <si>
    <t>1 06 06000 00 0000 000</t>
  </si>
  <si>
    <t>1 06 06012 04 0000 110</t>
  </si>
  <si>
    <t>1 06 06022 04 0000 110</t>
  </si>
  <si>
    <t>000</t>
  </si>
  <si>
    <t>ШТРАФЫ, САНКЦИИ, ВОЗМЕЩЕНИЕ УЩЕРБА</t>
  </si>
  <si>
    <t>1 05 00000 00 0000 000</t>
  </si>
  <si>
    <t>1 08 00000 00 0000 000</t>
  </si>
  <si>
    <t>1 08 07140 01 0000 110</t>
  </si>
  <si>
    <t>1 08 07150 01 0000 110</t>
  </si>
  <si>
    <t>1 09 00000 00 0000 000</t>
  </si>
  <si>
    <t>1 11 00000 00 0000 000</t>
  </si>
  <si>
    <t>1 11 05024 04 0000 120</t>
  </si>
  <si>
    <t>1 11 05034 04 0000 120</t>
  </si>
  <si>
    <t>1 11 07000 00 0000 000</t>
  </si>
  <si>
    <t>1 11 07014 04 0000 120</t>
  </si>
  <si>
    <t>1 12 00000 00 0000 000</t>
  </si>
  <si>
    <t xml:space="preserve">1 12 01000 01 0000 120 </t>
  </si>
  <si>
    <t>1 16 00000 00 0000 000</t>
  </si>
  <si>
    <t>1 16 03010 01 0000 140</t>
  </si>
  <si>
    <t>1 16 03030 01 0000 140</t>
  </si>
  <si>
    <t>1 16 06000 01 0000 140</t>
  </si>
  <si>
    <t>1 16 30000 01 0000 140</t>
  </si>
  <si>
    <t>1 16 90040 04 0000 140</t>
  </si>
  <si>
    <t>092</t>
  </si>
  <si>
    <t>2 07 00000 00 0000 180</t>
  </si>
  <si>
    <t>2 00 00000 00 0000 000</t>
  </si>
  <si>
    <t>2 02 00000 00 0000 000</t>
  </si>
  <si>
    <t xml:space="preserve">2 02 01000 00 0000 151 </t>
  </si>
  <si>
    <t>2 02 01001 04 0000 151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</si>
  <si>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</si>
  <si>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РФ</t>
  </si>
  <si>
    <t>1 11 05010 04 0000 120</t>
  </si>
  <si>
    <t>1 11 05030 00 0000 120</t>
  </si>
  <si>
    <t>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</si>
  <si>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</si>
  <si>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1 16 03000 00 0000 140</t>
  </si>
  <si>
    <t>1 16 08000 01 0000 140</t>
  </si>
  <si>
    <t>Денежные взыскания (штрафы) за нарушение законодательства в области охраны окружающей среды</t>
  </si>
  <si>
    <t xml:space="preserve">Денежные взыскания (штрафы) за нарушение  земельного законодательства </t>
  </si>
  <si>
    <t>1 16 28000 01 0000 140</t>
  </si>
  <si>
    <t>1 16 25060 01 0000 140</t>
  </si>
  <si>
    <t>1 16 25050 01 0000 140</t>
  </si>
  <si>
    <t>1 17 00000 00 0000 000</t>
  </si>
  <si>
    <t>Прочие неналоговые доходы</t>
  </si>
  <si>
    <t>Невыясненные поступления</t>
  </si>
  <si>
    <t>2 02 03021 04 0000 151</t>
  </si>
  <si>
    <t>2 02 03026 04 0000 151</t>
  </si>
  <si>
    <t>2 02 03027 04 0000 151</t>
  </si>
  <si>
    <t xml:space="preserve">2 02 03000 00 0000 151 </t>
  </si>
  <si>
    <t>2 02 02999 04 0000 151</t>
  </si>
  <si>
    <t>2 02 03024 04 0000 151</t>
  </si>
  <si>
    <t>2 02 02077 04 0000 151</t>
  </si>
  <si>
    <t xml:space="preserve">Прочие субсидии бюджетам городских округов </t>
  </si>
  <si>
    <t>908</t>
  </si>
  <si>
    <t>820</t>
  </si>
  <si>
    <t>Субвеции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</si>
  <si>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2 02 02074 04 0000 151</t>
  </si>
  <si>
    <t>2 02 02080 04 0000 151</t>
  </si>
  <si>
    <t>к решению Советов депутатов</t>
  </si>
  <si>
    <t>г.Черногорска</t>
  </si>
  <si>
    <t>Единый налог на вмененный доход для отдельных видов деятельности</t>
  </si>
  <si>
    <t xml:space="preserve">ДОХОДЫ ОТ ИСПОЛЬЗОВАНИЯ ИМУЩЕСТВА, НАХОДЯЩЕГОСЯ В ГОСУДАРСТВЕННОЙ И МУНИЦИПАЛЬНОЙ  СОБСТВЕННОСТИ </t>
  </si>
  <si>
    <t>Платежи от государственных и муниципальных  унитарных предприятий</t>
  </si>
  <si>
    <t>Денежные взыскания(штрафы) за административные правонарушения в области государственного регулирования поизводства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</si>
  <si>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 обеспечения санитарно-эпидемиологического благополучия человека и законодательства  в сфере защиты прав потребителей</t>
  </si>
  <si>
    <t xml:space="preserve">Налог на доходы физических лиц с доходов, облагаемых по налоговой ставке,установленной пунктом 1 ст.224 Налогового кодекса РФ,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  </t>
  </si>
  <si>
    <t>Налог на доходы физических лиц, с доходов, облагаемых по налоговой ставке, установленной пунктом 1 ст.224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</si>
  <si>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Государственная пошлина  по делам, рассматриваемым в судах общей юрисдикции, мировыми судьями (за исключением Верховного Суда Российской Федерации) </t>
  </si>
  <si>
    <t>1 08 03010 01 0000 110</t>
  </si>
  <si>
    <t>Госпошлина за выдачу разрешения на установку рекламной конструкции</t>
  </si>
  <si>
    <t>1 14 00000 00 0000 000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</si>
  <si>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</si>
  <si>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налогах и сборах,  предусмотренные статьями 116,117,118,пунктами1и2статьи120,статьями125,126,128,129,129.1,132,133,134,135,135.1Налогового кодекса РФ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</si>
  <si>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</si>
  <si>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 округов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</si>
  <si>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</si>
  <si>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</si>
  <si>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</si>
  <si>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2 02 03029 04 0000 151</t>
  </si>
  <si>
    <t>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</si>
  <si>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</si>
  <si>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2 02 02024 04 0000 151 </t>
  </si>
  <si>
    <t>Субсидии  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</si>
  <si>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2 07 04000 04 0000 180</t>
  </si>
  <si>
    <t>1 17 01000 00 0000 180</t>
  </si>
  <si>
    <t>1 17 01040 04 0000 180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</si>
  <si>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</si>
  <si>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1 13 03040 04 0000 130 </t>
  </si>
  <si>
    <t>Исполнено</t>
  </si>
  <si>
    <t>1 11 09000 00 0000 000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</si>
  <si>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</si>
  <si>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1 14 06012 04 0000 430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</si>
  <si>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</si>
  <si>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</si>
  <si>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</si>
  <si>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1 11 09044 04 0000 120</t>
  </si>
  <si>
    <t>Прочие доходы от использования имущества и прав, находящихся в государственной и муниципальной  собственности  (за исключением имущества автономных учреждений, а также имущества государственных и  МУП)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</si>
  <si>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</si>
  <si>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 xml:space="preserve">                    ( тыс. руб.)</t>
  </si>
  <si>
    <r>
      <t xml:space="preserve">Субвенции бюджетам городских округов на  </t>
    </r>
    <r>
      <rPr>
        <b/>
        <sz val="12"/>
        <rFont val="Times New Roman"/>
        <family val="1"/>
      </rPr>
      <t>ежемесячное денежное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вознаграждение за классное руководство </t>
    </r>
  </si>
  <si>
    <r>
      <t>Субсидии бюджетам городских округов на организацию предоставления общедоступного бесплатного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дошкольного образования в муниципальных дошкольных образовательных  учреждениях</t>
    </r>
  </si>
  <si>
    <t>2 02  03024 04 0000 151</t>
  </si>
  <si>
    <t>Субвенции бюджетам городских округов на выполнение передаваемых полномочий субъектов Российской Федерации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</si>
  <si>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</si>
  <si>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автономных учреждений, а также имущества муниципальных унитарных предприятий, в том числе казенных)</t>
  </si>
  <si>
    <t>2 02 04000 00 0000 151</t>
  </si>
  <si>
    <t xml:space="preserve">Иные  межбюджетные трансферты </t>
  </si>
  <si>
    <t>2 02 04025 04 0000 151</t>
  </si>
  <si>
    <t>Межбюджетные трансферты, передаваемыебюджетам городских округов на комплектование книжных фондов библиотек муниципальных образований</t>
  </si>
  <si>
    <t xml:space="preserve">                                                       № _____</t>
  </si>
  <si>
    <t>1 16 23040 04 0000 140</t>
  </si>
  <si>
    <t>1 01 02070 01 0000 110</t>
  </si>
  <si>
    <t>Налог на доходы физических лиц с доходов, полученных физическими лицами,  являющимися иностранными гражданами, осуществляющими трудовую деятельность по найму у физических лиц на основании патента</t>
  </si>
  <si>
    <t>2 02 02078 04 0000 151</t>
  </si>
  <si>
    <t>Субсидии городским округам на бюджетные инвестиции для модернизации объектов коммунальной инфраструктуры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</si>
  <si>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</si>
  <si>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</si>
  <si>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Субсидии бюджетам городских округов для обеспечения земельных участков коммунальной инфраструктурой в целях жилищного строительства </t>
  </si>
  <si>
    <t xml:space="preserve">БЕЗВОЗМЕЗДНЫЕ ПОСТУПЛЕНИЯ </t>
  </si>
  <si>
    <t>Дотации  бюджетам субъектов Российской Федерации и муниципальных образований</t>
  </si>
  <si>
    <t>Субвенции бюджетам городских округов на обеспечение  жилыми помещениями детей - 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</si>
  <si>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 бюджетам городских округов на содержание ребенка в семье опекуна и приемной семье, а также на вознаграждение, причитающееся приемному родителю</t>
  </si>
  <si>
    <r>
      <t xml:space="preserve">Субвенции бюджетам городских округов на  </t>
    </r>
    <r>
      <rPr>
        <b/>
        <sz val="12"/>
        <rFont val="Times New Roman"/>
        <family val="1"/>
      </rPr>
      <t xml:space="preserve">компенсацию части родительской платы </t>
    </r>
    <r>
      <rPr>
        <sz val="12"/>
        <rFont val="Times New Roman"/>
        <family val="1"/>
      </rPr>
      <t>за содержание ребенка в муниципальных образовательных учреждениях, реализующих основную общеобразовательную программу дошкольного образования</t>
    </r>
  </si>
  <si>
    <t>Прочие безвозмездные поступления в бюджеты городских округов</t>
  </si>
  <si>
    <t>ВСЕГО ДОХОДОВ</t>
  </si>
  <si>
    <t>Приложение 2</t>
  </si>
  <si>
    <t>к решению Совета депутатов</t>
  </si>
  <si>
    <t>от 28 декабря 2010года №175</t>
  </si>
  <si>
    <r>
      <t xml:space="preserve">  2011 год</t>
    </r>
    <r>
      <rPr>
        <sz val="12"/>
        <rFont val="Times New Roman"/>
        <family val="1"/>
      </rPr>
      <t xml:space="preserve">                                      </t>
    </r>
  </si>
  <si>
    <t>6 месяцев</t>
  </si>
  <si>
    <t xml:space="preserve">            6 месяцев 2011</t>
  </si>
  <si>
    <t>Налог, взимаемый в связи с применением упрощенной системы налогообложения</t>
  </si>
  <si>
    <t>Налог,взимаемый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</si>
  <si>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</si>
  <si>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</si>
  <si>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</si>
  <si>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доходы(за налоговые периоды, истекшие до 1 января 2011года)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</si>
  <si>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</si>
  <si>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</si>
  <si>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</si>
  <si>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2011года)</t>
  </si>
  <si>
    <t>1 05 01041 02 0000 110</t>
  </si>
  <si>
    <t>1 05 01042 02 0000 110</t>
  </si>
  <si>
    <t>1 05 01040 00 0000 110</t>
  </si>
  <si>
    <t>Налог, взимаемый в виде стоимости патента в связи с применением упрощенной системы налогообложения</t>
  </si>
  <si>
    <t>Налог, взимаемый в виде стоимости патента в связи с применением упрощенной системы налогообложения(за налоговые периоды, истекшие до 1 января 2011 года)</t>
  </si>
  <si>
    <t>1 05 02000 00 0000 110</t>
  </si>
  <si>
    <t>1 05 02010 02 0000 110</t>
  </si>
  <si>
    <t>1 05 02020 02 0000 110</t>
  </si>
  <si>
    <t>Единый налог на вмененный доход для отдельных видов деятельности(за налоговые периоды, истекшие до 1 января2011 года)</t>
  </si>
  <si>
    <t>1 05 03010 01 0000 110</t>
  </si>
  <si>
    <t>1 05 03020 01 0000 110</t>
  </si>
  <si>
    <t>1 05 03000 00 0000 110</t>
  </si>
  <si>
    <t>Единый  сельскохозяйственный налог (за налоговые периоды, истекшие до 1 января 2011 года)</t>
  </si>
  <si>
    <t>1 11 05000 00 0000 120</t>
  </si>
  <si>
    <t>Доходы,получаемые в виде арендной,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</si>
  <si>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 находящегося 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</si>
  <si>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 управлении органов управления городских округов  и созданных ими учреждений (за исключением имущества муниципальных бюжетных и автономных учреждений)</t>
  </si>
  <si>
    <t>1 14 02033 04 0000 410</t>
  </si>
  <si>
    <t>Доходы от реализации иного имущества, находящегося в собс твенности гоодских округов (за исключением имущества муниципальных бюджетных и автономных учреждений, а также имущества Муп, в том числе казенных) в части реализации основных средств по указанному имуществу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</si>
  <si>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городов</t>
  </si>
  <si>
    <t>Субсидии бюджетам городских округов на  совешенствование питания учащихся в общеобразовательных школах</t>
  </si>
  <si>
    <t>Субсидии бюджетам городских округов на капитальный ремонт объектов коммунальной инфраструктуры</t>
  </si>
  <si>
    <t>Субсидии бюджетам городских округов на реконструкцию и капитальный ремонт зданий в целях введения дополнительных мест для школьников в 2011 году</t>
  </si>
  <si>
    <t>Субсидии бюжетам городских округов на оказание дошкольного образования путем открытия семейных групп при муниципальных учреждениях в 2011 году</t>
  </si>
  <si>
    <t>Субсидии бюджетам городских округов на проведение ремонтных работ детской больницы и роддома</t>
  </si>
  <si>
    <t>Субсидии бюджетам городских округов на организацию спортивно-массовой работы с молодежью в муниципальных образованиях в 2011 году</t>
  </si>
  <si>
    <t>Субсидии бюджетам городских округов на приобретение музыкальных инструментов для детских музыкальных школ и школ искусств</t>
  </si>
  <si>
    <t>Субсиди на реализацию долгосрочной РЦП " "Оснащение многоквартрного жилищного фонда коллективными приборами учета потребления коммунальных ресурсов на территории Республики Хакасия на 2011 год</t>
  </si>
  <si>
    <t>Субсидии на организацию спортивных секций и технических кружков для детей в муниципальных учреждениях в 2011 году</t>
  </si>
  <si>
    <t>Субсидии бюжетам городских округов на реализацию мероприятий пожарной безопасности муниципальных образовательных учреждений с круглосуточным пребыванием людей в 2011 году</t>
  </si>
  <si>
    <t>Субвенции на обеспечение детей в возрасте до  трех лет жизни специальными продуктами детского питания</t>
  </si>
  <si>
    <t>Cубвенции бюджетам городских округов на реализацию основных общеобразовательных программ  в муниципальных образовательных  учреждениях</t>
  </si>
  <si>
    <t xml:space="preserve">Субвенции на осуществлени государственных полномочий по образованию и обеспечению деятельности  комиссии по делам несовершеннолетних и защите их прав </t>
  </si>
  <si>
    <t xml:space="preserve">Субвенции на выполнение государственных полномочий по созданию,организации, обеспечению деятельности  административных комиссий </t>
  </si>
  <si>
    <t>Субвенции на выполнение государственных полномочий  в области охраны труда</t>
  </si>
  <si>
    <t>Налог на доходы физических лиц с доходов, полученных в ввиде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</t>
  </si>
  <si>
    <t>2 1 90000 00 0000 000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</si>
  <si>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</si>
  <si>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</si>
  <si>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от "___" __________  2011г</t>
  </si>
  <si>
    <t>НАЛОГОВЫЕ И НЕНАЛОГОВЫЕ ДОХОДЫ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</si>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</sst>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/>
    </xf>
    <xf numFmtId="1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9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" fontId="4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1" fontId="11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6" fillId="0" borderId="1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43.875" style="0" customWidth="1"/>
    <col min="4" max="4" width="11.625" style="0" customWidth="1"/>
    <col min="5" max="5" width="11.75390625" style="0" customWidth="1"/>
  </cols>
  <sheetData>
    <row r="1" spans="3:5" ht="12.75">
      <c r="C1" s="67" t="s">
        <v>167</v>
      </c>
      <c r="D1" s="67"/>
      <c r="E1" s="67"/>
    </row>
    <row r="2" spans="3:5" ht="12.75">
      <c r="C2" s="67" t="s">
        <v>100</v>
      </c>
      <c r="D2" s="67"/>
      <c r="E2" s="67"/>
    </row>
    <row r="3" spans="3:5" ht="12.75">
      <c r="C3" s="67" t="s">
        <v>101</v>
      </c>
      <c r="D3" s="67"/>
      <c r="E3" s="67"/>
    </row>
    <row r="4" spans="3:5" ht="12.75">
      <c r="C4" s="67" t="s">
        <v>222</v>
      </c>
      <c r="D4" s="67"/>
      <c r="E4" s="67"/>
    </row>
    <row r="5" spans="3:5" ht="12.75">
      <c r="C5" s="67" t="s">
        <v>151</v>
      </c>
      <c r="D5" s="67"/>
      <c r="E5" s="67"/>
    </row>
    <row r="6" spans="3:5" ht="12.75">
      <c r="C6" s="60"/>
      <c r="D6" s="60"/>
      <c r="E6" s="60"/>
    </row>
    <row r="7" spans="3:5" ht="12.75">
      <c r="C7" s="60"/>
      <c r="D7" s="67" t="s">
        <v>167</v>
      </c>
      <c r="E7" s="67"/>
    </row>
    <row r="8" spans="3:5" ht="12.75">
      <c r="C8" s="67" t="s">
        <v>168</v>
      </c>
      <c r="D8" s="67"/>
      <c r="E8" s="67"/>
    </row>
    <row r="9" spans="3:5" ht="12.75">
      <c r="C9" s="60"/>
      <c r="D9" s="67" t="s">
        <v>101</v>
      </c>
      <c r="E9" s="67"/>
    </row>
    <row r="10" spans="3:5" ht="12.75">
      <c r="C10" s="67" t="s">
        <v>169</v>
      </c>
      <c r="D10" s="67"/>
      <c r="E10" s="67"/>
    </row>
    <row r="11" spans="3:5" ht="12.75">
      <c r="C11" s="60"/>
      <c r="D11" s="60"/>
      <c r="E11" s="60"/>
    </row>
    <row r="12" spans="1:3" ht="18" customHeight="1">
      <c r="A12" s="1"/>
      <c r="C12" s="1" t="s">
        <v>0</v>
      </c>
    </row>
    <row r="13" spans="1:3" ht="15.75">
      <c r="A13" s="2"/>
      <c r="C13" s="2" t="s">
        <v>1</v>
      </c>
    </row>
    <row r="14" spans="1:5" ht="15.75">
      <c r="A14" s="3"/>
      <c r="C14" s="3" t="s">
        <v>170</v>
      </c>
      <c r="D14" s="71" t="s">
        <v>172</v>
      </c>
      <c r="E14" s="71"/>
    </row>
    <row r="15" spans="1:5" ht="16.5" thickBot="1">
      <c r="A15" s="4"/>
      <c r="D15" s="68" t="s">
        <v>140</v>
      </c>
      <c r="E15" s="68"/>
    </row>
    <row r="16" spans="1:5" ht="16.5" thickBot="1">
      <c r="A16" s="69"/>
      <c r="B16" s="69" t="s">
        <v>2</v>
      </c>
      <c r="C16" s="70" t="s">
        <v>26</v>
      </c>
      <c r="D16" s="6" t="s">
        <v>3</v>
      </c>
      <c r="E16" s="33" t="s">
        <v>130</v>
      </c>
    </row>
    <row r="17" spans="1:5" ht="16.5" thickBot="1">
      <c r="A17" s="69"/>
      <c r="B17" s="69"/>
      <c r="C17" s="70"/>
      <c r="D17" s="34">
        <v>2011</v>
      </c>
      <c r="E17" s="35" t="s">
        <v>171</v>
      </c>
    </row>
    <row r="18" spans="1:5" ht="16.5" thickBot="1">
      <c r="A18" s="25" t="s">
        <v>27</v>
      </c>
      <c r="B18" s="11" t="s">
        <v>39</v>
      </c>
      <c r="C18" s="10" t="s">
        <v>223</v>
      </c>
      <c r="D18" s="20">
        <f>SUM(D19+D30+D47+D52+D56+D57+D67+D69+D71+D74+D86)</f>
        <v>763018</v>
      </c>
      <c r="E18" s="7">
        <f>SUM(E19+E30+E47+E52+E56+E57+E67+E69+E71+E74+E86)</f>
        <v>367096.1</v>
      </c>
    </row>
    <row r="19" spans="1:5" ht="16.5" thickBot="1">
      <c r="A19" s="10">
        <v>182</v>
      </c>
      <c r="B19" s="11" t="s">
        <v>40</v>
      </c>
      <c r="C19" s="10" t="s">
        <v>4</v>
      </c>
      <c r="D19" s="7">
        <f>SUM(D20+D22)</f>
        <v>583740</v>
      </c>
      <c r="E19" s="7">
        <f>SUM(E20+E22)</f>
        <v>273500.39999999997</v>
      </c>
    </row>
    <row r="20" spans="1:5" ht="19.5" customHeight="1" thickBot="1">
      <c r="A20" s="36">
        <v>182</v>
      </c>
      <c r="B20" s="37" t="s">
        <v>29</v>
      </c>
      <c r="C20" s="6" t="s">
        <v>5</v>
      </c>
      <c r="D20" s="29">
        <v>83996</v>
      </c>
      <c r="E20" s="29">
        <v>60252.6</v>
      </c>
    </row>
    <row r="21" spans="1:5" ht="50.25" customHeight="1" thickBot="1">
      <c r="A21" s="38">
        <v>182</v>
      </c>
      <c r="B21" s="31" t="s">
        <v>28</v>
      </c>
      <c r="C21" s="32" t="s">
        <v>6</v>
      </c>
      <c r="D21" s="39">
        <v>83996</v>
      </c>
      <c r="E21" s="39">
        <v>60252.6</v>
      </c>
    </row>
    <row r="22" spans="1:5" ht="24" customHeight="1" thickBot="1">
      <c r="A22" s="36">
        <v>182</v>
      </c>
      <c r="B22" s="37" t="s">
        <v>30</v>
      </c>
      <c r="C22" s="6" t="s">
        <v>7</v>
      </c>
      <c r="D22" s="29">
        <f>SUM(D23:D29)</f>
        <v>499744</v>
      </c>
      <c r="E22" s="29">
        <f>SUM(E23:E29)</f>
        <v>213247.8</v>
      </c>
    </row>
    <row r="23" spans="1:5" ht="83.25" customHeight="1" thickBot="1">
      <c r="A23" s="38">
        <v>182</v>
      </c>
      <c r="B23" s="40" t="s">
        <v>31</v>
      </c>
      <c r="C23" s="41" t="s">
        <v>134</v>
      </c>
      <c r="D23" s="39">
        <v>15301</v>
      </c>
      <c r="E23" s="39">
        <v>8443.3</v>
      </c>
    </row>
    <row r="24" spans="1:5" ht="161.25" customHeight="1" thickBot="1">
      <c r="A24" s="38">
        <v>182</v>
      </c>
      <c r="B24" s="31" t="s">
        <v>32</v>
      </c>
      <c r="C24" s="41" t="s">
        <v>107</v>
      </c>
      <c r="D24" s="39">
        <v>409424</v>
      </c>
      <c r="E24" s="39">
        <v>193585</v>
      </c>
    </row>
    <row r="25" spans="1:5" ht="142.5" customHeight="1" thickBot="1">
      <c r="A25" s="38">
        <v>182</v>
      </c>
      <c r="B25" s="31" t="s">
        <v>33</v>
      </c>
      <c r="C25" s="41" t="s">
        <v>108</v>
      </c>
      <c r="D25" s="39">
        <v>74392</v>
      </c>
      <c r="E25" s="39">
        <v>10295.6</v>
      </c>
    </row>
    <row r="26" spans="1:5" ht="47.25" customHeight="1" thickBot="1">
      <c r="A26" s="38">
        <v>182</v>
      </c>
      <c r="B26" s="31" t="s">
        <v>71</v>
      </c>
      <c r="C26" s="41" t="s">
        <v>72</v>
      </c>
      <c r="D26" s="39"/>
      <c r="E26" s="39">
        <v>32</v>
      </c>
    </row>
    <row r="27" spans="1:5" ht="129.75" customHeight="1" thickBot="1">
      <c r="A27" s="38">
        <v>182</v>
      </c>
      <c r="B27" s="31" t="s">
        <v>34</v>
      </c>
      <c r="C27" s="41" t="s">
        <v>135</v>
      </c>
      <c r="D27" s="39">
        <v>559</v>
      </c>
      <c r="E27" s="39">
        <v>172.9</v>
      </c>
    </row>
    <row r="28" spans="1:5" ht="114" customHeight="1" thickBot="1">
      <c r="A28" s="38">
        <v>182</v>
      </c>
      <c r="B28" s="31" t="s">
        <v>136</v>
      </c>
      <c r="C28" s="41" t="s">
        <v>218</v>
      </c>
      <c r="D28" s="39"/>
      <c r="E28" s="39">
        <v>27.4</v>
      </c>
    </row>
    <row r="29" spans="1:5" ht="96" customHeight="1" thickBot="1">
      <c r="A29" s="38">
        <v>908</v>
      </c>
      <c r="B29" s="31" t="s">
        <v>153</v>
      </c>
      <c r="C29" s="41" t="s">
        <v>154</v>
      </c>
      <c r="D29" s="39">
        <v>68</v>
      </c>
      <c r="E29" s="39">
        <v>691.6</v>
      </c>
    </row>
    <row r="30" spans="1:5" ht="17.25" customHeight="1" thickBot="1">
      <c r="A30" s="33">
        <v>182</v>
      </c>
      <c r="B30" s="42" t="s">
        <v>47</v>
      </c>
      <c r="C30" s="33" t="s">
        <v>8</v>
      </c>
      <c r="D30" s="29">
        <f>SUM(D31+D41+D44)</f>
        <v>49302</v>
      </c>
      <c r="E30" s="29">
        <f>SUM(E31+E41+E44)</f>
        <v>23305.6</v>
      </c>
    </row>
    <row r="31" spans="1:5" ht="51.75" customHeight="1" thickBot="1">
      <c r="A31" s="36">
        <v>182</v>
      </c>
      <c r="B31" s="37" t="s">
        <v>35</v>
      </c>
      <c r="C31" s="19" t="s">
        <v>173</v>
      </c>
      <c r="D31" s="29">
        <f>D32+D35+D38</f>
        <v>29292</v>
      </c>
      <c r="E31" s="29">
        <f>E32+E35+E38</f>
        <v>13542.4</v>
      </c>
    </row>
    <row r="32" spans="1:5" ht="48" customHeight="1" thickBot="1">
      <c r="A32" s="36"/>
      <c r="B32" s="37" t="s">
        <v>36</v>
      </c>
      <c r="C32" s="63" t="s">
        <v>174</v>
      </c>
      <c r="D32" s="29">
        <f>SUM(D33:D34)</f>
        <v>20340</v>
      </c>
      <c r="E32" s="29">
        <f>SUM(E33:E34)</f>
        <v>9699.8</v>
      </c>
    </row>
    <row r="33" spans="1:5" ht="50.25" customHeight="1" thickBot="1">
      <c r="A33" s="38">
        <v>182</v>
      </c>
      <c r="B33" s="31" t="s">
        <v>175</v>
      </c>
      <c r="C33" s="41" t="s">
        <v>177</v>
      </c>
      <c r="D33" s="39">
        <v>14938</v>
      </c>
      <c r="E33" s="39">
        <v>2439</v>
      </c>
    </row>
    <row r="34" spans="1:5" ht="63.75" customHeight="1" thickBot="1">
      <c r="A34" s="38"/>
      <c r="B34" s="31" t="s">
        <v>176</v>
      </c>
      <c r="C34" s="41" t="s">
        <v>178</v>
      </c>
      <c r="D34" s="39">
        <v>5402</v>
      </c>
      <c r="E34" s="39">
        <v>7260.8</v>
      </c>
    </row>
    <row r="35" spans="1:5" ht="64.5" customHeight="1" thickBot="1">
      <c r="A35" s="38">
        <v>182</v>
      </c>
      <c r="B35" s="42" t="s">
        <v>37</v>
      </c>
      <c r="C35" s="48" t="s">
        <v>179</v>
      </c>
      <c r="D35" s="29">
        <f>SUM(D36:D37)</f>
        <v>8932</v>
      </c>
      <c r="E35" s="29">
        <f>SUM(E36:E37)</f>
        <v>3819.7000000000003</v>
      </c>
    </row>
    <row r="36" spans="1:5" ht="64.5" customHeight="1" thickBot="1">
      <c r="A36" s="38"/>
      <c r="B36" s="31" t="s">
        <v>180</v>
      </c>
      <c r="C36" s="41" t="s">
        <v>179</v>
      </c>
      <c r="D36" s="39">
        <v>6332</v>
      </c>
      <c r="E36" s="39">
        <v>1694.4</v>
      </c>
    </row>
    <row r="37" spans="1:5" ht="82.5" customHeight="1" thickBot="1">
      <c r="A37" s="38"/>
      <c r="B37" s="31" t="s">
        <v>181</v>
      </c>
      <c r="C37" s="41" t="s">
        <v>182</v>
      </c>
      <c r="D37" s="39">
        <v>2600</v>
      </c>
      <c r="E37" s="39">
        <v>2125.3</v>
      </c>
    </row>
    <row r="38" spans="1:5" ht="50.25" customHeight="1" thickBot="1">
      <c r="A38" s="38">
        <v>182</v>
      </c>
      <c r="B38" s="42" t="s">
        <v>185</v>
      </c>
      <c r="C38" s="48" t="s">
        <v>186</v>
      </c>
      <c r="D38" s="29">
        <f>SUM(D39:D40)</f>
        <v>20</v>
      </c>
      <c r="E38" s="29">
        <f>SUM(E39:E40)</f>
        <v>22.9</v>
      </c>
    </row>
    <row r="39" spans="1:5" ht="50.25" customHeight="1" thickBot="1">
      <c r="A39" s="38"/>
      <c r="B39" s="31" t="s">
        <v>183</v>
      </c>
      <c r="C39" s="41" t="s">
        <v>186</v>
      </c>
      <c r="D39" s="39">
        <v>15</v>
      </c>
      <c r="E39" s="29">
        <v>6.1</v>
      </c>
    </row>
    <row r="40" spans="1:5" ht="80.25" customHeight="1" thickBot="1">
      <c r="A40" s="38"/>
      <c r="B40" s="31" t="s">
        <v>184</v>
      </c>
      <c r="C40" s="41" t="s">
        <v>187</v>
      </c>
      <c r="D40" s="39">
        <v>5</v>
      </c>
      <c r="E40" s="29">
        <v>16.8</v>
      </c>
    </row>
    <row r="41" spans="1:5" ht="37.5" customHeight="1" thickBot="1">
      <c r="A41" s="9">
        <v>182</v>
      </c>
      <c r="B41" s="8" t="s">
        <v>188</v>
      </c>
      <c r="C41" s="19" t="s">
        <v>102</v>
      </c>
      <c r="D41" s="7">
        <f>SUM(D42+D43)</f>
        <v>19560</v>
      </c>
      <c r="E41" s="7">
        <f>SUM(E42+E43)</f>
        <v>9760.099999999999</v>
      </c>
    </row>
    <row r="42" spans="1:5" ht="37.5" customHeight="1" thickBot="1">
      <c r="A42" s="9"/>
      <c r="B42" s="22" t="s">
        <v>189</v>
      </c>
      <c r="C42" s="15" t="s">
        <v>102</v>
      </c>
      <c r="D42" s="14">
        <v>15587</v>
      </c>
      <c r="E42" s="7">
        <v>5041.4</v>
      </c>
    </row>
    <row r="43" spans="1:5" ht="63.75" customHeight="1" thickBot="1">
      <c r="A43" s="9"/>
      <c r="B43" s="22" t="s">
        <v>190</v>
      </c>
      <c r="C43" s="15" t="s">
        <v>191</v>
      </c>
      <c r="D43" s="14">
        <v>3973</v>
      </c>
      <c r="E43" s="7">
        <v>4718.7</v>
      </c>
    </row>
    <row r="44" spans="1:5" ht="19.5" customHeight="1" thickBot="1">
      <c r="A44" s="33">
        <v>182</v>
      </c>
      <c r="B44" s="42" t="s">
        <v>194</v>
      </c>
      <c r="C44" s="6" t="s">
        <v>9</v>
      </c>
      <c r="D44" s="29">
        <f>SUM(D45:D46)</f>
        <v>450</v>
      </c>
      <c r="E44" s="29">
        <f>SUM(E45:E46)</f>
        <v>3.1</v>
      </c>
    </row>
    <row r="45" spans="1:5" ht="20.25" customHeight="1" thickBot="1">
      <c r="A45" s="33"/>
      <c r="B45" s="31" t="s">
        <v>192</v>
      </c>
      <c r="C45" s="32" t="s">
        <v>9</v>
      </c>
      <c r="D45" s="39">
        <v>300</v>
      </c>
      <c r="E45" s="29"/>
    </row>
    <row r="46" spans="1:5" ht="46.5" customHeight="1" thickBot="1">
      <c r="A46" s="33"/>
      <c r="B46" s="31" t="s">
        <v>193</v>
      </c>
      <c r="C46" s="32" t="s">
        <v>195</v>
      </c>
      <c r="D46" s="39">
        <v>150</v>
      </c>
      <c r="E46" s="29">
        <v>3.1</v>
      </c>
    </row>
    <row r="47" spans="1:7" ht="14.25" customHeight="1" thickBot="1">
      <c r="A47" s="33">
        <v>182</v>
      </c>
      <c r="B47" s="42" t="s">
        <v>41</v>
      </c>
      <c r="C47" s="33" t="s">
        <v>10</v>
      </c>
      <c r="D47" s="29">
        <f>SUM(D48+D49)</f>
        <v>40181</v>
      </c>
      <c r="E47" s="29">
        <f>SUM(E48+E49)</f>
        <v>18111.399999999998</v>
      </c>
      <c r="G47" s="61"/>
    </row>
    <row r="48" spans="1:7" ht="78" customHeight="1" thickBot="1">
      <c r="A48" s="38">
        <v>182</v>
      </c>
      <c r="B48" s="31" t="s">
        <v>38</v>
      </c>
      <c r="C48" s="32" t="s">
        <v>11</v>
      </c>
      <c r="D48" s="39">
        <v>820</v>
      </c>
      <c r="E48" s="39">
        <v>636.3</v>
      </c>
      <c r="G48" s="62"/>
    </row>
    <row r="49" spans="1:5" ht="21" customHeight="1" thickBot="1">
      <c r="A49" s="36">
        <v>182</v>
      </c>
      <c r="B49" s="37" t="s">
        <v>42</v>
      </c>
      <c r="C49" s="6" t="s">
        <v>12</v>
      </c>
      <c r="D49" s="29">
        <f>D50+D51</f>
        <v>39361</v>
      </c>
      <c r="E49" s="29">
        <f>E50+E51</f>
        <v>17475.1</v>
      </c>
    </row>
    <row r="50" spans="1:5" ht="115.5" customHeight="1" thickBot="1">
      <c r="A50" s="38">
        <v>182</v>
      </c>
      <c r="B50" s="31" t="s">
        <v>43</v>
      </c>
      <c r="C50" s="32" t="s">
        <v>13</v>
      </c>
      <c r="D50" s="39">
        <v>2288</v>
      </c>
      <c r="E50" s="39">
        <v>280.1</v>
      </c>
    </row>
    <row r="51" spans="1:5" ht="114.75" customHeight="1" thickBot="1">
      <c r="A51" s="38">
        <v>182</v>
      </c>
      <c r="B51" s="31" t="s">
        <v>44</v>
      </c>
      <c r="C51" s="32" t="s">
        <v>14</v>
      </c>
      <c r="D51" s="39">
        <v>37073</v>
      </c>
      <c r="E51" s="39">
        <v>17195</v>
      </c>
    </row>
    <row r="52" spans="1:5" ht="21.75" customHeight="1" thickBot="1">
      <c r="A52" s="44" t="s">
        <v>45</v>
      </c>
      <c r="B52" s="42" t="s">
        <v>48</v>
      </c>
      <c r="C52" s="36" t="s">
        <v>15</v>
      </c>
      <c r="D52" s="29">
        <f>SUM(D53+D54+D55)</f>
        <v>13884</v>
      </c>
      <c r="E52" s="29">
        <f>SUM(E53+E54+E55)</f>
        <v>6142.5</v>
      </c>
    </row>
    <row r="53" spans="1:5" ht="87" customHeight="1" thickBot="1">
      <c r="A53" s="12">
        <v>182</v>
      </c>
      <c r="B53" s="27" t="s">
        <v>110</v>
      </c>
      <c r="C53" s="13" t="s">
        <v>109</v>
      </c>
      <c r="D53" s="14">
        <v>6060</v>
      </c>
      <c r="E53" s="14">
        <v>3464.4</v>
      </c>
    </row>
    <row r="54" spans="1:5" ht="157.5" customHeight="1" thickBot="1">
      <c r="A54" s="12">
        <v>815</v>
      </c>
      <c r="B54" s="27" t="s">
        <v>49</v>
      </c>
      <c r="C54" s="15" t="s">
        <v>132</v>
      </c>
      <c r="D54" s="14">
        <v>7824</v>
      </c>
      <c r="E54" s="14">
        <v>2675.1</v>
      </c>
    </row>
    <row r="55" spans="1:5" ht="39" customHeight="1" thickBot="1">
      <c r="A55" s="38">
        <v>905</v>
      </c>
      <c r="B55" s="31" t="s">
        <v>50</v>
      </c>
      <c r="C55" s="32" t="s">
        <v>111</v>
      </c>
      <c r="D55" s="39"/>
      <c r="E55" s="39">
        <v>3</v>
      </c>
    </row>
    <row r="56" spans="1:5" ht="31.5" customHeight="1" thickBot="1">
      <c r="A56" s="33">
        <v>182</v>
      </c>
      <c r="B56" s="42" t="s">
        <v>51</v>
      </c>
      <c r="C56" s="6" t="s">
        <v>16</v>
      </c>
      <c r="D56" s="29">
        <v>0</v>
      </c>
      <c r="E56" s="29">
        <v>52.9</v>
      </c>
    </row>
    <row r="57" spans="1:7" ht="45" customHeight="1" thickBot="1">
      <c r="A57" s="10">
        <v>907</v>
      </c>
      <c r="B57" s="23" t="s">
        <v>52</v>
      </c>
      <c r="C57" s="64" t="s">
        <v>103</v>
      </c>
      <c r="D57" s="16">
        <f>SUM(D58+D63+D65)</f>
        <v>54623</v>
      </c>
      <c r="E57" s="16">
        <f>SUM(E58+E63+E65)</f>
        <v>32101.8</v>
      </c>
      <c r="G57" s="61"/>
    </row>
    <row r="58" spans="1:5" ht="143.25" customHeight="1" thickBot="1">
      <c r="A58" s="12">
        <v>907</v>
      </c>
      <c r="B58" s="23" t="s">
        <v>196</v>
      </c>
      <c r="C58" s="19" t="s">
        <v>197</v>
      </c>
      <c r="D58" s="7">
        <f>SUM(D59+D60+D61)</f>
        <v>51480</v>
      </c>
      <c r="E58" s="7">
        <f>SUM(E59+E60+E61)</f>
        <v>30708.9</v>
      </c>
    </row>
    <row r="59" spans="1:5" ht="131.25" customHeight="1" thickBot="1">
      <c r="A59" s="12">
        <v>907</v>
      </c>
      <c r="B59" s="28" t="s">
        <v>73</v>
      </c>
      <c r="C59" s="13" t="s">
        <v>128</v>
      </c>
      <c r="D59" s="17">
        <v>33880</v>
      </c>
      <c r="E59" s="17">
        <v>19418.2</v>
      </c>
    </row>
    <row r="60" spans="1:5" ht="120" customHeight="1" thickBot="1">
      <c r="A60" s="12">
        <v>907</v>
      </c>
      <c r="B60" s="28" t="s">
        <v>53</v>
      </c>
      <c r="C60" s="13" t="s">
        <v>145</v>
      </c>
      <c r="D60" s="18">
        <v>5100</v>
      </c>
      <c r="E60" s="18">
        <v>4078.1</v>
      </c>
    </row>
    <row r="61" spans="1:5" ht="129.75" customHeight="1" thickBot="1">
      <c r="A61" s="12">
        <v>907</v>
      </c>
      <c r="B61" s="22" t="s">
        <v>74</v>
      </c>
      <c r="C61" s="57" t="s">
        <v>198</v>
      </c>
      <c r="D61" s="7">
        <f>D62</f>
        <v>12500</v>
      </c>
      <c r="E61" s="7">
        <f>E62</f>
        <v>7212.6</v>
      </c>
    </row>
    <row r="62" spans="1:5" ht="99" customHeight="1" thickBot="1">
      <c r="A62" s="38">
        <v>907</v>
      </c>
      <c r="B62" s="45" t="s">
        <v>54</v>
      </c>
      <c r="C62" s="43" t="s">
        <v>199</v>
      </c>
      <c r="D62" s="46">
        <v>12500</v>
      </c>
      <c r="E62" s="46">
        <v>7212.6</v>
      </c>
    </row>
    <row r="63" spans="1:5" ht="36.75" customHeight="1" thickBot="1">
      <c r="A63" s="12">
        <v>907</v>
      </c>
      <c r="B63" s="8" t="s">
        <v>55</v>
      </c>
      <c r="C63" s="19" t="s">
        <v>104</v>
      </c>
      <c r="D63" s="7">
        <f>D64</f>
        <v>3143</v>
      </c>
      <c r="E63" s="7">
        <f>E64</f>
        <v>1388.1</v>
      </c>
    </row>
    <row r="64" spans="1:5" ht="83.25" customHeight="1" thickBot="1">
      <c r="A64" s="38">
        <v>907</v>
      </c>
      <c r="B64" s="45" t="s">
        <v>56</v>
      </c>
      <c r="C64" s="41" t="s">
        <v>17</v>
      </c>
      <c r="D64" s="46">
        <v>3143</v>
      </c>
      <c r="E64" s="46">
        <v>1388.1</v>
      </c>
    </row>
    <row r="65" spans="1:5" ht="116.25" customHeight="1" thickBot="1">
      <c r="A65" s="38">
        <v>907</v>
      </c>
      <c r="B65" s="47" t="s">
        <v>131</v>
      </c>
      <c r="C65" s="49" t="s">
        <v>138</v>
      </c>
      <c r="D65" s="7">
        <f>D66</f>
        <v>0</v>
      </c>
      <c r="E65" s="7">
        <f>E66</f>
        <v>4.8</v>
      </c>
    </row>
    <row r="66" spans="1:5" ht="117.75" customHeight="1" thickBot="1">
      <c r="A66" s="38">
        <v>907</v>
      </c>
      <c r="B66" s="45" t="s">
        <v>137</v>
      </c>
      <c r="C66" s="59" t="s">
        <v>146</v>
      </c>
      <c r="D66" s="46"/>
      <c r="E66" s="46">
        <v>4.8</v>
      </c>
    </row>
    <row r="67" spans="1:5" ht="27.75" customHeight="1" thickBot="1">
      <c r="A67" s="26" t="s">
        <v>96</v>
      </c>
      <c r="B67" s="23" t="s">
        <v>57</v>
      </c>
      <c r="C67" s="65" t="s">
        <v>18</v>
      </c>
      <c r="D67" s="7">
        <f>D68</f>
        <v>1067</v>
      </c>
      <c r="E67" s="7">
        <f>E68</f>
        <v>311.3</v>
      </c>
    </row>
    <row r="68" spans="1:5" ht="33.75" customHeight="1" thickBot="1">
      <c r="A68" s="38"/>
      <c r="B68" s="31" t="s">
        <v>58</v>
      </c>
      <c r="C68" s="41" t="s">
        <v>19</v>
      </c>
      <c r="D68" s="39">
        <v>1067</v>
      </c>
      <c r="E68" s="39">
        <v>311.3</v>
      </c>
    </row>
    <row r="69" spans="1:7" ht="26.25" customHeight="1" thickBot="1">
      <c r="A69" s="33">
        <v>0</v>
      </c>
      <c r="B69" s="23" t="s">
        <v>75</v>
      </c>
      <c r="C69" s="66" t="s">
        <v>224</v>
      </c>
      <c r="D69" s="29">
        <f>D70</f>
        <v>1129</v>
      </c>
      <c r="E69" s="29">
        <f>E70</f>
        <v>1498</v>
      </c>
      <c r="G69" s="61"/>
    </row>
    <row r="70" spans="1:5" ht="69.75" customHeight="1" thickBot="1">
      <c r="A70" s="38">
        <v>0</v>
      </c>
      <c r="B70" s="31" t="s">
        <v>129</v>
      </c>
      <c r="C70" s="41" t="s">
        <v>76</v>
      </c>
      <c r="D70" s="39">
        <v>1129</v>
      </c>
      <c r="E70" s="39">
        <v>1498</v>
      </c>
    </row>
    <row r="71" spans="1:5" ht="29.25" customHeight="1" thickBot="1">
      <c r="A71" s="33">
        <v>907</v>
      </c>
      <c r="B71" s="42" t="s">
        <v>112</v>
      </c>
      <c r="C71" s="66" t="s">
        <v>225</v>
      </c>
      <c r="D71" s="29">
        <f>D73+D72</f>
        <v>11400</v>
      </c>
      <c r="E71" s="29">
        <f>E73+E72</f>
        <v>7913.400000000001</v>
      </c>
    </row>
    <row r="72" spans="1:5" ht="111" customHeight="1" thickBot="1">
      <c r="A72" s="33"/>
      <c r="B72" s="31" t="s">
        <v>200</v>
      </c>
      <c r="C72" s="41" t="s">
        <v>201</v>
      </c>
      <c r="D72" s="39">
        <v>6000</v>
      </c>
      <c r="E72" s="39">
        <v>5095.1</v>
      </c>
    </row>
    <row r="73" spans="1:7" ht="69" customHeight="1" thickBot="1">
      <c r="A73" s="38">
        <v>907</v>
      </c>
      <c r="B73" s="31" t="s">
        <v>133</v>
      </c>
      <c r="C73" s="41" t="s">
        <v>113</v>
      </c>
      <c r="D73" s="39">
        <v>5400</v>
      </c>
      <c r="E73" s="39">
        <v>2818.3</v>
      </c>
      <c r="G73" s="61"/>
    </row>
    <row r="74" spans="1:7" ht="19.5" customHeight="1" thickBot="1">
      <c r="A74" s="26" t="s">
        <v>45</v>
      </c>
      <c r="B74" s="23" t="s">
        <v>59</v>
      </c>
      <c r="C74" s="66" t="s">
        <v>46</v>
      </c>
      <c r="D74" s="20">
        <f>SUM(D75+D78+D79+D80+D81+D82+D83+D84+D85)</f>
        <v>7692</v>
      </c>
      <c r="E74" s="20">
        <f>SUM(E75+E78+E79+E80+E81+E82+E83+E84+E85)</f>
        <v>4168</v>
      </c>
      <c r="G74" s="61"/>
    </row>
    <row r="75" spans="1:5" ht="49.5" customHeight="1" thickBot="1">
      <c r="A75" s="38">
        <v>182</v>
      </c>
      <c r="B75" s="31" t="s">
        <v>77</v>
      </c>
      <c r="C75" s="41" t="s">
        <v>20</v>
      </c>
      <c r="D75" s="39">
        <f>SUM(D76+D77)</f>
        <v>203</v>
      </c>
      <c r="E75" s="39">
        <f>SUM(E76+E77)</f>
        <v>124.7</v>
      </c>
    </row>
    <row r="76" spans="1:5" ht="99" customHeight="1" thickBot="1">
      <c r="A76" s="12">
        <v>182</v>
      </c>
      <c r="B76" s="24" t="s">
        <v>60</v>
      </c>
      <c r="C76" s="43" t="s">
        <v>114</v>
      </c>
      <c r="D76" s="18">
        <v>96</v>
      </c>
      <c r="E76" s="18">
        <v>107.2</v>
      </c>
    </row>
    <row r="77" spans="1:5" ht="97.5" customHeight="1" thickBot="1">
      <c r="A77" s="38">
        <v>182</v>
      </c>
      <c r="B77" s="45" t="s">
        <v>61</v>
      </c>
      <c r="C77" s="43" t="s">
        <v>21</v>
      </c>
      <c r="D77" s="46">
        <v>107</v>
      </c>
      <c r="E77" s="46">
        <v>17.5</v>
      </c>
    </row>
    <row r="78" spans="1:5" ht="94.5" customHeight="1" thickBot="1">
      <c r="A78" s="38">
        <v>182</v>
      </c>
      <c r="B78" s="31" t="s">
        <v>62</v>
      </c>
      <c r="C78" s="41" t="s">
        <v>22</v>
      </c>
      <c r="D78" s="39">
        <v>193</v>
      </c>
      <c r="E78" s="39">
        <v>103</v>
      </c>
    </row>
    <row r="79" spans="1:5" ht="96.75" customHeight="1" thickBot="1">
      <c r="A79" s="38">
        <v>182</v>
      </c>
      <c r="B79" s="31" t="s">
        <v>78</v>
      </c>
      <c r="C79" s="41" t="s">
        <v>105</v>
      </c>
      <c r="D79" s="39">
        <v>60</v>
      </c>
      <c r="E79" s="39"/>
    </row>
    <row r="80" spans="1:5" ht="84" customHeight="1" thickBot="1">
      <c r="A80" s="38"/>
      <c r="B80" s="31" t="s">
        <v>152</v>
      </c>
      <c r="C80" s="41" t="s">
        <v>202</v>
      </c>
      <c r="D80" s="39">
        <v>5</v>
      </c>
      <c r="E80" s="39"/>
    </row>
    <row r="81" spans="1:5" ht="48.75" customHeight="1" thickBot="1">
      <c r="A81" s="38">
        <v>0</v>
      </c>
      <c r="B81" s="31" t="s">
        <v>83</v>
      </c>
      <c r="C81" s="41" t="s">
        <v>79</v>
      </c>
      <c r="D81" s="39">
        <v>20</v>
      </c>
      <c r="E81" s="39">
        <v>0</v>
      </c>
    </row>
    <row r="82" spans="1:5" ht="33.75" customHeight="1" thickBot="1">
      <c r="A82" s="38">
        <v>0</v>
      </c>
      <c r="B82" s="31" t="s">
        <v>82</v>
      </c>
      <c r="C82" s="41" t="s">
        <v>80</v>
      </c>
      <c r="D82" s="39">
        <v>21</v>
      </c>
      <c r="E82" s="39"/>
    </row>
    <row r="83" spans="1:5" ht="95.25" customHeight="1" thickBot="1">
      <c r="A83" s="38">
        <v>0</v>
      </c>
      <c r="B83" s="31" t="s">
        <v>81</v>
      </c>
      <c r="C83" s="41" t="s">
        <v>106</v>
      </c>
      <c r="D83" s="39">
        <v>21</v>
      </c>
      <c r="E83" s="39">
        <v>24.7</v>
      </c>
    </row>
    <row r="84" spans="1:5" ht="52.5" customHeight="1" thickBot="1">
      <c r="A84" s="38">
        <v>0</v>
      </c>
      <c r="B84" s="31" t="s">
        <v>63</v>
      </c>
      <c r="C84" s="41" t="s">
        <v>23</v>
      </c>
      <c r="D84" s="39">
        <v>5115</v>
      </c>
      <c r="E84" s="39">
        <v>2431.5</v>
      </c>
    </row>
    <row r="85" spans="1:5" ht="65.25" customHeight="1" thickBot="1">
      <c r="A85" s="50" t="s">
        <v>45</v>
      </c>
      <c r="B85" s="31" t="s">
        <v>64</v>
      </c>
      <c r="C85" s="41" t="s">
        <v>115</v>
      </c>
      <c r="D85" s="39">
        <v>2054</v>
      </c>
      <c r="E85" s="39">
        <v>1484.1</v>
      </c>
    </row>
    <row r="86" spans="1:5" ht="24.75" customHeight="1" thickBot="1">
      <c r="A86" s="51" t="s">
        <v>65</v>
      </c>
      <c r="B86" s="42" t="s">
        <v>84</v>
      </c>
      <c r="C86" s="49" t="s">
        <v>85</v>
      </c>
      <c r="D86" s="29">
        <v>0</v>
      </c>
      <c r="E86" s="29">
        <v>-9.2</v>
      </c>
    </row>
    <row r="87" spans="1:5" ht="20.25" customHeight="1" thickBot="1">
      <c r="A87" s="50" t="s">
        <v>65</v>
      </c>
      <c r="B87" s="31" t="s">
        <v>126</v>
      </c>
      <c r="C87" s="41" t="s">
        <v>86</v>
      </c>
      <c r="D87" s="39">
        <v>0</v>
      </c>
      <c r="E87" s="39">
        <v>-9.2</v>
      </c>
    </row>
    <row r="88" spans="1:5" ht="30.75" customHeight="1" thickBot="1">
      <c r="A88" s="50" t="s">
        <v>65</v>
      </c>
      <c r="B88" s="31" t="s">
        <v>127</v>
      </c>
      <c r="C88" s="41" t="s">
        <v>116</v>
      </c>
      <c r="D88" s="39">
        <v>0</v>
      </c>
      <c r="E88" s="39">
        <v>-9.2</v>
      </c>
    </row>
    <row r="89" spans="1:5" ht="15" customHeight="1" thickBot="1">
      <c r="A89" s="51" t="s">
        <v>45</v>
      </c>
      <c r="B89" s="42" t="s">
        <v>66</v>
      </c>
      <c r="C89" s="6" t="s">
        <v>25</v>
      </c>
      <c r="D89" s="29">
        <f>SUM(D90)</f>
        <v>1500</v>
      </c>
      <c r="E89" s="29">
        <f>SUM(E90)</f>
        <v>0</v>
      </c>
    </row>
    <row r="90" spans="1:5" ht="33" customHeight="1" thickBot="1">
      <c r="A90" s="50" t="s">
        <v>95</v>
      </c>
      <c r="B90" s="31" t="s">
        <v>125</v>
      </c>
      <c r="C90" s="52" t="s">
        <v>165</v>
      </c>
      <c r="D90" s="53">
        <v>1500</v>
      </c>
      <c r="E90" s="53">
        <v>0</v>
      </c>
    </row>
    <row r="91" spans="1:5" ht="26.25" customHeight="1" thickBot="1">
      <c r="A91" s="25"/>
      <c r="B91" s="23"/>
      <c r="C91" s="33" t="s">
        <v>24</v>
      </c>
      <c r="D91" s="7">
        <f>SUM(D18+D89)</f>
        <v>764518</v>
      </c>
      <c r="E91" s="7">
        <f>SUM(E18+E89)</f>
        <v>367096.1</v>
      </c>
    </row>
    <row r="92" spans="1:5" ht="16.5" customHeight="1" thickBot="1">
      <c r="A92" s="51" t="s">
        <v>95</v>
      </c>
      <c r="B92" s="42" t="s">
        <v>67</v>
      </c>
      <c r="C92" s="33" t="s">
        <v>160</v>
      </c>
      <c r="D92" s="29">
        <f>SUM(D93)</f>
        <v>373502.6</v>
      </c>
      <c r="E92" s="29">
        <f>SUM(E93+E128)</f>
        <v>159560.1</v>
      </c>
    </row>
    <row r="93" spans="1:5" ht="51.75" customHeight="1" thickBot="1">
      <c r="A93" s="51" t="s">
        <v>95</v>
      </c>
      <c r="B93" s="42" t="s">
        <v>68</v>
      </c>
      <c r="C93" s="6" t="s">
        <v>117</v>
      </c>
      <c r="D93" s="29">
        <f>SUM(D94+D96+D113+D126)</f>
        <v>373502.6</v>
      </c>
      <c r="E93" s="29">
        <f>SUM(E94+E96+E113+E126)</f>
        <v>160637.4</v>
      </c>
    </row>
    <row r="94" spans="1:5" ht="48" customHeight="1" thickBot="1">
      <c r="A94" s="50" t="s">
        <v>95</v>
      </c>
      <c r="B94" s="31" t="s">
        <v>69</v>
      </c>
      <c r="C94" s="6" t="s">
        <v>161</v>
      </c>
      <c r="D94" s="29">
        <f>SUM(D95:D95)</f>
        <v>48586</v>
      </c>
      <c r="E94" s="29">
        <f>SUM(E95:E95)</f>
        <v>24290</v>
      </c>
    </row>
    <row r="95" spans="1:5" ht="36.75" customHeight="1" thickBot="1">
      <c r="A95" s="50" t="s">
        <v>95</v>
      </c>
      <c r="B95" s="31" t="s">
        <v>70</v>
      </c>
      <c r="C95" s="32" t="s">
        <v>118</v>
      </c>
      <c r="D95" s="39">
        <v>48586</v>
      </c>
      <c r="E95" s="39">
        <v>24290</v>
      </c>
    </row>
    <row r="96" spans="1:5" ht="62.25" customHeight="1" thickBot="1">
      <c r="A96" s="50" t="s">
        <v>95</v>
      </c>
      <c r="B96" s="55" t="s">
        <v>121</v>
      </c>
      <c r="C96" s="6" t="s">
        <v>122</v>
      </c>
      <c r="D96" s="29">
        <f>SUM(D97:D102)</f>
        <v>103691.6</v>
      </c>
      <c r="E96" s="29">
        <f>SUM(E97:E102)</f>
        <v>23402.3</v>
      </c>
    </row>
    <row r="97" spans="1:5" ht="94.5" customHeight="1" thickBot="1">
      <c r="A97" s="50" t="s">
        <v>95</v>
      </c>
      <c r="B97" s="31" t="s">
        <v>123</v>
      </c>
      <c r="C97" s="32" t="s">
        <v>124</v>
      </c>
      <c r="D97" s="46">
        <v>6005</v>
      </c>
      <c r="E97" s="46">
        <v>2388.3</v>
      </c>
    </row>
    <row r="98" spans="1:5" ht="66" customHeight="1" thickBot="1">
      <c r="A98" s="50" t="s">
        <v>95</v>
      </c>
      <c r="B98" s="31" t="s">
        <v>98</v>
      </c>
      <c r="C98" s="52" t="s">
        <v>203</v>
      </c>
      <c r="D98" s="53">
        <v>5591</v>
      </c>
      <c r="E98" s="53">
        <v>2126.2</v>
      </c>
    </row>
    <row r="99" spans="1:5" ht="66" customHeight="1" thickBot="1">
      <c r="A99" s="50" t="s">
        <v>95</v>
      </c>
      <c r="B99" s="31" t="s">
        <v>93</v>
      </c>
      <c r="C99" s="52" t="s">
        <v>139</v>
      </c>
      <c r="D99" s="53">
        <v>7951</v>
      </c>
      <c r="E99" s="53">
        <v>0</v>
      </c>
    </row>
    <row r="100" spans="1:5" ht="63.75" customHeight="1" thickBot="1">
      <c r="A100" s="50" t="s">
        <v>95</v>
      </c>
      <c r="B100" s="31" t="s">
        <v>155</v>
      </c>
      <c r="C100" s="52" t="s">
        <v>156</v>
      </c>
      <c r="D100" s="53">
        <v>16253</v>
      </c>
      <c r="E100" s="53">
        <v>0</v>
      </c>
    </row>
    <row r="101" spans="1:5" ht="64.5" customHeight="1" thickBot="1">
      <c r="A101" s="50" t="s">
        <v>95</v>
      </c>
      <c r="B101" s="31" t="s">
        <v>99</v>
      </c>
      <c r="C101" s="30" t="s">
        <v>159</v>
      </c>
      <c r="D101" s="39">
        <v>315</v>
      </c>
      <c r="E101" s="39">
        <v>0</v>
      </c>
    </row>
    <row r="102" spans="1:5" ht="37.5" customHeight="1" thickBot="1">
      <c r="A102" s="50" t="s">
        <v>95</v>
      </c>
      <c r="B102" s="42" t="s">
        <v>91</v>
      </c>
      <c r="C102" s="57" t="s">
        <v>94</v>
      </c>
      <c r="D102" s="56">
        <f>SUM(D103:D112)</f>
        <v>67576.6</v>
      </c>
      <c r="E102" s="56">
        <f>SUM(E103:E112)</f>
        <v>18887.8</v>
      </c>
    </row>
    <row r="103" spans="1:5" ht="100.5" customHeight="1" thickBot="1">
      <c r="A103" s="54"/>
      <c r="B103" s="31" t="s">
        <v>91</v>
      </c>
      <c r="C103" s="5" t="s">
        <v>142</v>
      </c>
      <c r="D103" s="46">
        <v>36340</v>
      </c>
      <c r="E103" s="46">
        <v>18168</v>
      </c>
    </row>
    <row r="104" spans="1:5" ht="48" customHeight="1" thickBot="1">
      <c r="A104" s="54"/>
      <c r="B104" s="55" t="s">
        <v>91</v>
      </c>
      <c r="C104" s="32" t="s">
        <v>204</v>
      </c>
      <c r="D104" s="46">
        <v>7277</v>
      </c>
      <c r="E104" s="46">
        <v>0</v>
      </c>
    </row>
    <row r="105" spans="1:5" ht="67.5" customHeight="1" thickBot="1">
      <c r="A105" s="54"/>
      <c r="B105" s="55" t="s">
        <v>91</v>
      </c>
      <c r="C105" s="32" t="s">
        <v>205</v>
      </c>
      <c r="D105" s="46">
        <v>6238</v>
      </c>
      <c r="E105" s="46">
        <v>0</v>
      </c>
    </row>
    <row r="106" spans="1:5" ht="67.5" customHeight="1" thickBot="1">
      <c r="A106" s="54"/>
      <c r="B106" s="55" t="s">
        <v>91</v>
      </c>
      <c r="C106" s="32" t="s">
        <v>206</v>
      </c>
      <c r="D106" s="46">
        <v>500</v>
      </c>
      <c r="E106" s="46">
        <v>95.1</v>
      </c>
    </row>
    <row r="107" spans="1:5" ht="53.25" customHeight="1" thickBot="1">
      <c r="A107" s="54"/>
      <c r="B107" s="55" t="s">
        <v>91</v>
      </c>
      <c r="C107" s="32" t="s">
        <v>207</v>
      </c>
      <c r="D107" s="46">
        <v>11610.6</v>
      </c>
      <c r="E107" s="46">
        <v>0</v>
      </c>
    </row>
    <row r="108" spans="1:5" ht="60.75" customHeight="1" thickBot="1">
      <c r="A108" s="54"/>
      <c r="B108" s="55" t="s">
        <v>91</v>
      </c>
      <c r="C108" s="32" t="s">
        <v>208</v>
      </c>
      <c r="D108" s="46">
        <v>406</v>
      </c>
      <c r="E108" s="46">
        <v>0</v>
      </c>
    </row>
    <row r="109" spans="1:5" ht="65.25" customHeight="1" thickBot="1">
      <c r="A109" s="54"/>
      <c r="B109" s="55" t="s">
        <v>91</v>
      </c>
      <c r="C109" s="52" t="s">
        <v>209</v>
      </c>
      <c r="D109" s="53">
        <v>627</v>
      </c>
      <c r="E109" s="53">
        <v>0</v>
      </c>
    </row>
    <row r="110" spans="1:5" ht="99" customHeight="1" thickBot="1">
      <c r="A110" s="54"/>
      <c r="B110" s="55" t="s">
        <v>91</v>
      </c>
      <c r="C110" s="52" t="s">
        <v>210</v>
      </c>
      <c r="D110" s="53">
        <v>3627</v>
      </c>
      <c r="E110" s="53">
        <v>0</v>
      </c>
    </row>
    <row r="111" spans="1:5" ht="51.75" customHeight="1" thickBot="1">
      <c r="A111" s="54"/>
      <c r="B111" s="55" t="s">
        <v>91</v>
      </c>
      <c r="C111" s="52" t="s">
        <v>211</v>
      </c>
      <c r="D111" s="53">
        <v>566</v>
      </c>
      <c r="E111" s="53">
        <v>239.7</v>
      </c>
    </row>
    <row r="112" spans="1:5" ht="93.75" customHeight="1" thickBot="1">
      <c r="A112" s="54"/>
      <c r="B112" s="55" t="s">
        <v>91</v>
      </c>
      <c r="C112" s="52" t="s">
        <v>212</v>
      </c>
      <c r="D112" s="53">
        <v>385</v>
      </c>
      <c r="E112" s="53">
        <v>385</v>
      </c>
    </row>
    <row r="113" spans="1:5" ht="53.25" customHeight="1" thickBot="1">
      <c r="A113" s="54" t="s">
        <v>95</v>
      </c>
      <c r="B113" s="37" t="s">
        <v>90</v>
      </c>
      <c r="C113" s="6" t="s">
        <v>119</v>
      </c>
      <c r="D113" s="29">
        <f>SUM(D114+D115+D116+D123+D124+D125)</f>
        <v>221145</v>
      </c>
      <c r="E113" s="29">
        <f>SUM(E114+E115+E116+E123+E124+E125)</f>
        <v>112865.09999999999</v>
      </c>
    </row>
    <row r="114" spans="1:5" ht="63" customHeight="1" thickBot="1">
      <c r="A114" s="54" t="s">
        <v>95</v>
      </c>
      <c r="B114" s="31" t="s">
        <v>157</v>
      </c>
      <c r="C114" s="32" t="s">
        <v>158</v>
      </c>
      <c r="D114" s="39">
        <v>1152</v>
      </c>
      <c r="E114" s="39">
        <v>0</v>
      </c>
    </row>
    <row r="115" spans="1:5" ht="50.25" customHeight="1" thickBot="1">
      <c r="A115" s="50" t="s">
        <v>95</v>
      </c>
      <c r="B115" s="31" t="s">
        <v>87</v>
      </c>
      <c r="C115" s="32" t="s">
        <v>141</v>
      </c>
      <c r="D115" s="46">
        <v>7114</v>
      </c>
      <c r="E115" s="46">
        <v>3846.2</v>
      </c>
    </row>
    <row r="116" spans="1:5" ht="52.5" customHeight="1" thickBot="1">
      <c r="A116" s="50" t="s">
        <v>95</v>
      </c>
      <c r="B116" s="31" t="s">
        <v>143</v>
      </c>
      <c r="C116" s="32" t="s">
        <v>144</v>
      </c>
      <c r="D116" s="46">
        <f>SUM(D117:D122)</f>
        <v>174429</v>
      </c>
      <c r="E116" s="46">
        <f>SUM(E117:E122)</f>
        <v>95215.09999999999</v>
      </c>
    </row>
    <row r="117" spans="1:5" ht="78.75" customHeight="1" thickBot="1">
      <c r="A117" s="50" t="s">
        <v>95</v>
      </c>
      <c r="B117" s="31" t="s">
        <v>92</v>
      </c>
      <c r="C117" s="32" t="s">
        <v>214</v>
      </c>
      <c r="D117" s="46">
        <v>165242</v>
      </c>
      <c r="E117" s="46">
        <v>90946.7</v>
      </c>
    </row>
    <row r="118" spans="1:5" ht="49.5" customHeight="1" thickBot="1">
      <c r="A118" s="50" t="s">
        <v>95</v>
      </c>
      <c r="B118" s="31" t="s">
        <v>92</v>
      </c>
      <c r="C118" s="32" t="s">
        <v>213</v>
      </c>
      <c r="D118" s="46">
        <v>3954</v>
      </c>
      <c r="E118" s="46">
        <v>1764</v>
      </c>
    </row>
    <row r="119" spans="1:5" ht="79.5" customHeight="1" thickBot="1">
      <c r="A119" s="50" t="s">
        <v>95</v>
      </c>
      <c r="B119" s="31" t="s">
        <v>92</v>
      </c>
      <c r="C119" s="32" t="s">
        <v>97</v>
      </c>
      <c r="D119" s="46">
        <v>3822</v>
      </c>
      <c r="E119" s="46">
        <v>1848.5</v>
      </c>
    </row>
    <row r="120" spans="1:5" ht="81.75" customHeight="1" thickBot="1">
      <c r="A120" s="50" t="s">
        <v>95</v>
      </c>
      <c r="B120" s="31" t="s">
        <v>92</v>
      </c>
      <c r="C120" s="32" t="s">
        <v>215</v>
      </c>
      <c r="D120" s="46">
        <v>651</v>
      </c>
      <c r="E120" s="46">
        <v>317.3</v>
      </c>
    </row>
    <row r="121" spans="1:5" ht="68.25" customHeight="1" thickBot="1">
      <c r="A121" s="50" t="s">
        <v>95</v>
      </c>
      <c r="B121" s="31" t="s">
        <v>92</v>
      </c>
      <c r="C121" s="32" t="s">
        <v>216</v>
      </c>
      <c r="D121" s="46">
        <v>371</v>
      </c>
      <c r="E121" s="46">
        <v>164.4</v>
      </c>
    </row>
    <row r="122" spans="1:5" ht="48" customHeight="1" thickBot="1">
      <c r="A122" s="50" t="s">
        <v>95</v>
      </c>
      <c r="B122" s="31" t="s">
        <v>92</v>
      </c>
      <c r="C122" s="32" t="s">
        <v>217</v>
      </c>
      <c r="D122" s="46">
        <v>389</v>
      </c>
      <c r="E122" s="56">
        <v>174.2</v>
      </c>
    </row>
    <row r="123" spans="1:5" ht="96.75" customHeight="1" thickBot="1">
      <c r="A123" s="50"/>
      <c r="B123" s="31" t="s">
        <v>88</v>
      </c>
      <c r="C123" s="32" t="s">
        <v>162</v>
      </c>
      <c r="D123" s="46">
        <v>13625</v>
      </c>
      <c r="E123" s="46">
        <v>0</v>
      </c>
    </row>
    <row r="124" spans="1:5" ht="78" customHeight="1" thickBot="1">
      <c r="A124" s="50" t="s">
        <v>95</v>
      </c>
      <c r="B124" s="31" t="s">
        <v>89</v>
      </c>
      <c r="C124" s="32" t="s">
        <v>163</v>
      </c>
      <c r="D124" s="21">
        <v>19757</v>
      </c>
      <c r="E124" s="21">
        <v>9318.8</v>
      </c>
    </row>
    <row r="125" spans="1:5" ht="113.25" customHeight="1" thickBot="1">
      <c r="A125" s="50" t="s">
        <v>95</v>
      </c>
      <c r="B125" s="31" t="s">
        <v>120</v>
      </c>
      <c r="C125" s="32" t="s">
        <v>164</v>
      </c>
      <c r="D125" s="21">
        <v>5068</v>
      </c>
      <c r="E125" s="21">
        <v>4485</v>
      </c>
    </row>
    <row r="126" spans="1:5" ht="18.75" customHeight="1" thickBot="1">
      <c r="A126" s="54" t="s">
        <v>95</v>
      </c>
      <c r="B126" s="42" t="s">
        <v>147</v>
      </c>
      <c r="C126" s="6" t="s">
        <v>148</v>
      </c>
      <c r="D126" s="56">
        <f>SUM(D127)</f>
        <v>80</v>
      </c>
      <c r="E126" s="56">
        <f>SUM(E127)</f>
        <v>80</v>
      </c>
    </row>
    <row r="127" spans="1:5" ht="67.5" customHeight="1" thickBot="1">
      <c r="A127" s="54" t="s">
        <v>95</v>
      </c>
      <c r="B127" s="55" t="s">
        <v>149</v>
      </c>
      <c r="C127" s="52" t="s">
        <v>150</v>
      </c>
      <c r="D127" s="53">
        <v>80</v>
      </c>
      <c r="E127" s="53">
        <v>80</v>
      </c>
    </row>
    <row r="128" spans="1:5" ht="63.75" customHeight="1" thickBot="1">
      <c r="A128" s="54" t="s">
        <v>95</v>
      </c>
      <c r="B128" s="37" t="s">
        <v>219</v>
      </c>
      <c r="C128" s="6" t="s">
        <v>220</v>
      </c>
      <c r="D128" s="56"/>
      <c r="E128" s="56">
        <f>SUM(E129)</f>
        <v>-1077.3</v>
      </c>
    </row>
    <row r="129" spans="1:5" ht="67.5" customHeight="1" thickBot="1">
      <c r="A129" s="50"/>
      <c r="B129" s="31" t="s">
        <v>221</v>
      </c>
      <c r="C129" s="32" t="s">
        <v>220</v>
      </c>
      <c r="D129" s="56"/>
      <c r="E129" s="56">
        <v>-1077.3</v>
      </c>
    </row>
    <row r="130" spans="1:5" ht="16.5" thickBot="1">
      <c r="A130" s="58"/>
      <c r="B130" s="33" t="s">
        <v>166</v>
      </c>
      <c r="C130" s="6"/>
      <c r="D130" s="29">
        <f>SUM(D91+D92)</f>
        <v>1138020.6</v>
      </c>
      <c r="E130" s="29">
        <f>SUM(E91+E92)</f>
        <v>526656.2</v>
      </c>
    </row>
  </sheetData>
  <sheetProtection/>
  <mergeCells count="14">
    <mergeCell ref="C1:E1"/>
    <mergeCell ref="C2:E2"/>
    <mergeCell ref="C3:E3"/>
    <mergeCell ref="C4:E4"/>
    <mergeCell ref="C5:E5"/>
    <mergeCell ref="D14:E14"/>
    <mergeCell ref="D7:E7"/>
    <mergeCell ref="C8:E8"/>
    <mergeCell ref="D9:E9"/>
    <mergeCell ref="C10:E10"/>
    <mergeCell ref="D15:E15"/>
    <mergeCell ref="A16:A17"/>
    <mergeCell ref="B16:B17"/>
    <mergeCell ref="C16:C17"/>
  </mergeCells>
  <printOptions/>
  <pageMargins left="0.55" right="0.6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Kovaleva_TN</cp:lastModifiedBy>
  <cp:lastPrinted>2011-07-07T01:32:46Z</cp:lastPrinted>
  <dcterms:created xsi:type="dcterms:W3CDTF">2007-04-13T01:28:49Z</dcterms:created>
  <dcterms:modified xsi:type="dcterms:W3CDTF">2011-08-29T03:59:45Z</dcterms:modified>
  <cp:category/>
  <cp:version/>
  <cp:contentType/>
  <cp:contentStatus/>
</cp:coreProperties>
</file>